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65" windowWidth="18195" windowHeight="9660" activeTab="1"/>
  </bookViews>
  <sheets>
    <sheet name="финасијски план збирна табела" sheetId="11" r:id="rId1"/>
    <sheet name="redovan" sheetId="12" r:id="rId2"/>
    <sheet name="budzet" sheetId="13" r:id="rId3"/>
    <sheet name="roditeljski" sheetId="14" r:id="rId4"/>
  </sheets>
  <externalReferences>
    <externalReference r:id="rId5"/>
  </externalReferences>
  <definedNames>
    <definedName name="конто">[1]Упутство!$BE$2:$BE$1700</definedName>
  </definedNames>
  <calcPr calcId="144525"/>
</workbook>
</file>

<file path=xl/calcChain.xml><?xml version="1.0" encoding="utf-8"?>
<calcChain xmlns="http://schemas.openxmlformats.org/spreadsheetml/2006/main">
  <c r="G25" i="12" l="1"/>
  <c r="G12" i="12"/>
  <c r="G14" i="12" l="1"/>
  <c r="G15" i="12"/>
  <c r="G22" i="12"/>
  <c r="G14" i="14"/>
  <c r="G13" i="14"/>
  <c r="G14" i="13"/>
  <c r="G13" i="13"/>
  <c r="G12" i="13"/>
  <c r="I17" i="11" s="1"/>
  <c r="G11" i="13"/>
  <c r="I16" i="11"/>
  <c r="F18" i="11" l="1"/>
  <c r="H19" i="11" l="1"/>
  <c r="H20" i="11" s="1"/>
  <c r="H21" i="11" s="1"/>
  <c r="H18" i="11"/>
  <c r="G32" i="11" l="1"/>
  <c r="G22" i="11"/>
  <c r="I25" i="11" l="1"/>
  <c r="I19" i="11"/>
  <c r="I47" i="11" s="1"/>
  <c r="J47" i="11" s="1"/>
  <c r="J17" i="11"/>
  <c r="J16" i="11"/>
  <c r="G24" i="11"/>
  <c r="G23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H49" i="11"/>
  <c r="J41" i="11"/>
  <c r="J42" i="11"/>
  <c r="J44" i="11"/>
  <c r="J45" i="11"/>
  <c r="J46" i="11"/>
  <c r="J39" i="11"/>
  <c r="I48" i="11" l="1"/>
  <c r="J48" i="11" s="1"/>
  <c r="H34" i="11"/>
  <c r="I34" i="11"/>
  <c r="I49" i="11" l="1"/>
  <c r="J22" i="11"/>
  <c r="J23" i="11"/>
  <c r="J24" i="11"/>
  <c r="J32" i="11"/>
  <c r="H25" i="12" l="1"/>
  <c r="H14" i="14"/>
  <c r="H13" i="14"/>
  <c r="H12" i="14"/>
  <c r="F15" i="14"/>
  <c r="H11" i="14"/>
  <c r="G15" i="14"/>
  <c r="H12" i="13"/>
  <c r="H14" i="13"/>
  <c r="H11" i="13"/>
  <c r="F15" i="13"/>
  <c r="H13" i="13"/>
  <c r="H20" i="12"/>
  <c r="G27" i="11" s="1"/>
  <c r="J27" i="11" s="1"/>
  <c r="H12" i="12"/>
  <c r="J19" i="11" s="1"/>
  <c r="H15" i="12"/>
  <c r="H16" i="12"/>
  <c r="H17" i="12"/>
  <c r="H18" i="12"/>
  <c r="H21" i="12"/>
  <c r="J28" i="11" s="1"/>
  <c r="H22" i="12"/>
  <c r="J29" i="11" s="1"/>
  <c r="H23" i="12"/>
  <c r="J30" i="11" s="1"/>
  <c r="H24" i="12"/>
  <c r="H26" i="12"/>
  <c r="J33" i="11" s="1"/>
  <c r="H11" i="12"/>
  <c r="H13" i="12"/>
  <c r="J20" i="11" s="1"/>
  <c r="G40" i="11" l="1"/>
  <c r="J31" i="11"/>
  <c r="J25" i="11"/>
  <c r="F34" i="11"/>
  <c r="J18" i="11"/>
  <c r="H15" i="14"/>
  <c r="H19" i="12"/>
  <c r="J26" i="11" s="1"/>
  <c r="H14" i="12"/>
  <c r="J21" i="11" s="1"/>
  <c r="G15" i="13"/>
  <c r="H15" i="13"/>
  <c r="J34" i="11" l="1"/>
  <c r="G34" i="11"/>
  <c r="G43" i="11" s="1"/>
  <c r="J43" i="11" s="1"/>
  <c r="F40" i="11"/>
  <c r="F27" i="12"/>
  <c r="G27" i="12"/>
  <c r="H27" i="12"/>
  <c r="G49" i="11" l="1"/>
  <c r="J40" i="11"/>
  <c r="J49" i="11" s="1"/>
  <c r="F49" i="11"/>
</calcChain>
</file>

<file path=xl/sharedStrings.xml><?xml version="1.0" encoding="utf-8"?>
<sst xmlns="http://schemas.openxmlformats.org/spreadsheetml/2006/main" count="118" uniqueCount="81">
  <si>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</si>
  <si>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</si>
  <si>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</si>
  <si>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</si>
  <si>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</si>
  <si>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</si>
  <si>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</si>
  <si>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</si>
  <si>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</si>
  <si>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</si>
  <si>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Порези обавезне таксе и казне.........................................</t>
  </si>
  <si>
    <t>Новчане казне и пенали по реш.судова...........................</t>
  </si>
  <si>
    <t>Машине и опрема...............................................................</t>
  </si>
  <si>
    <t>Зграде и грађевински објекти.......</t>
  </si>
  <si>
    <t xml:space="preserve">Назив: ОСНОВНА ШКОЛА "ПЕТАР КОЧИЋ" </t>
  </si>
  <si>
    <t>Адреса: Инђија, Цара Душана 9</t>
  </si>
  <si>
    <t>МБ.: 0803980</t>
  </si>
  <si>
    <t>бр. Тек. Рачуна: 840-1369660-68, 840-2083760-13, 840-1369860-50, 840-1369666-50</t>
  </si>
  <si>
    <t>Директор Пешут Светлана</t>
  </si>
  <si>
    <t>КОНТО</t>
  </si>
  <si>
    <t>Нематеријална имовина......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</si>
  <si>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</si>
  <si>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</si>
  <si>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</si>
  <si>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</si>
  <si>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</si>
  <si>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</si>
  <si>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</si>
  <si>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</si>
  <si>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</si>
  <si>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ОПШТИНЕ-инвестиције</t>
  </si>
  <si>
    <t>Меморандумске ставке за рефундацију расхода</t>
  </si>
  <si>
    <t>Текући трансфери од ОПШТИНЕ-ужина</t>
  </si>
  <si>
    <t>ДОПРИНОСИ</t>
  </si>
  <si>
    <t>НАКНАДЕ</t>
  </si>
  <si>
    <t>Расходи са родитељског рачуна на троцифреном нивоу</t>
  </si>
  <si>
    <t>Расходи са буџетског рачуна на троцифреном нивоу</t>
  </si>
  <si>
    <t>Текући добровољни трансфери
од физичких и правних лица у корист нивоа Општине</t>
  </si>
  <si>
    <t>Накнаде за социјалну заштиту из буџета - пројекат</t>
  </si>
  <si>
    <t>СПЕЦИЈАЛИЗОВАНЕ УСЛУГЕ</t>
  </si>
  <si>
    <t>Остали приходи</t>
  </si>
  <si>
    <t xml:space="preserve">ТЕКУЋИ ТРАНСФЕРИ </t>
  </si>
  <si>
    <t>Приходи из Републике</t>
  </si>
  <si>
    <t>претходни</t>
  </si>
  <si>
    <t>нови</t>
  </si>
  <si>
    <t>разлика</t>
  </si>
  <si>
    <t>Други Приходи</t>
  </si>
  <si>
    <t>ПИБ: 100702078</t>
  </si>
  <si>
    <t>редован 
рачун</t>
  </si>
  <si>
    <t>родитељска средства</t>
  </si>
  <si>
    <t>сопствена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</si>
  <si>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</si>
  <si>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</si>
  <si>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</si>
  <si>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</si>
  <si>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</si>
  <si>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</si>
  <si>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</si>
  <si>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</si>
  <si>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</si>
  <si>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</si>
  <si>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</si>
  <si>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</si>
  <si>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</si>
  <si>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</si>
  <si>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</si>
  <si>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</si>
  <si>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Новчане казне и пенали по реш.судова.</t>
  </si>
  <si>
    <t>Зграде и грађевински објекти</t>
  </si>
  <si>
    <t>Машине и опрема</t>
  </si>
  <si>
    <t>Нематеријална имовина</t>
  </si>
  <si>
    <t>Јанковић Драгана</t>
  </si>
  <si>
    <t>промене у фин. Плану</t>
  </si>
  <si>
    <t xml:space="preserve">ПРЕДЛОГ ПРОМЕНА ФИНАНСИЈСКОГ ПЛАНА </t>
  </si>
  <si>
    <t>Планирани расходи са редовног рачуна на троцифреном нивоу</t>
  </si>
  <si>
    <t>ПРЕДЛОГ ПРОМЕНА ФИНАНСИЈСКОГ ПЛАНА 
НА ОСНОВУ ПРОМЕНУ АПРОПРИЈАЦИЈЕ ЗА ПЕРИОД ОД 01.01.-31.12.2020 ГОДИНЕ</t>
  </si>
  <si>
    <t>ФИНАНСИЈСКИ ПЛАН ЗА 2020. ГОДИНУ</t>
  </si>
  <si>
    <t>примењује се од 01.01.2020. године</t>
  </si>
  <si>
    <t>Овлашћује се шеф рачуноводства да сачини пречишћен текст финансијског плана за 2020 годину.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</si>
  <si>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                          године
ПИБ. РС100702079</t>
    </r>
  </si>
  <si>
    <t>На основу члана 119. Став 1. Тачка 4.) Закона о основама система образовања и васпитања („Службени гласник РС“, бр. 88/17, 27/18) и Одлуке буџета Општине Инђија за 2020 годину („Службени лист општине Инђија“ број 31/19) , Одлуке о ребалансу буџета Општине Инђија за 2020 (службени лист општине Инђија бр. 12/20), 
Школски одбор ОШ“Петар Кочић“ Инђија, на својој седници одржаној дана 04.06.2020.г. доноси: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</si>
</sst>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9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1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0" xfId="0" applyFill="1"/>
    <xf numFmtId="0" fontId="3" fillId="0" borderId="0" xfId="0" applyFont="1" applyFill="1" applyBorder="1" applyAlignment="1"/>
    <xf numFmtId="0" fontId="2" fillId="4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43" fontId="2" fillId="0" borderId="19" xfId="2" applyFont="1" applyBorder="1"/>
    <xf numFmtId="43" fontId="2" fillId="0" borderId="0" xfId="2" applyFont="1"/>
    <xf numFmtId="43" fontId="0" fillId="0" borderId="0" xfId="2" applyFont="1"/>
    <xf numFmtId="43" fontId="2" fillId="4" borderId="25" xfId="2" applyFont="1" applyFill="1" applyBorder="1" applyAlignment="1">
      <alignment horizontal="center" wrapText="1"/>
    </xf>
    <xf numFmtId="43" fontId="2" fillId="0" borderId="27" xfId="2" applyFont="1" applyFill="1" applyBorder="1"/>
    <xf numFmtId="43" fontId="2" fillId="0" borderId="30" xfId="2" applyFont="1" applyBorder="1" applyAlignment="1">
      <alignment horizontal="right"/>
    </xf>
    <xf numFmtId="43" fontId="2" fillId="0" borderId="27" xfId="2" applyFont="1" applyBorder="1" applyAlignment="1">
      <alignment horizontal="right"/>
    </xf>
    <xf numFmtId="43" fontId="0" fillId="0" borderId="0" xfId="2" applyFont="1" applyAlignment="1">
      <alignment horizontal="center"/>
    </xf>
    <xf numFmtId="43" fontId="0" fillId="0" borderId="0" xfId="2" applyFont="1" applyFill="1"/>
    <xf numFmtId="43" fontId="2" fillId="0" borderId="27" xfId="2" applyFont="1" applyFill="1" applyBorder="1" applyAlignment="1"/>
    <xf numFmtId="43" fontId="2" fillId="6" borderId="7" xfId="2" applyFont="1" applyFill="1" applyBorder="1" applyAlignment="1"/>
    <xf numFmtId="43" fontId="0" fillId="0" borderId="0" xfId="0" applyNumberFormat="1"/>
    <xf numFmtId="0" fontId="11" fillId="0" borderId="26" xfId="0" applyFont="1" applyFill="1" applyBorder="1" applyAlignment="1">
      <alignment horizontal="center"/>
    </xf>
    <xf numFmtId="0" fontId="11" fillId="0" borderId="1" xfId="0" applyFont="1" applyFill="1" applyBorder="1"/>
    <xf numFmtId="0" fontId="0" fillId="2" borderId="0" xfId="0" applyFill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43" fontId="6" fillId="0" borderId="19" xfId="2" applyFont="1" applyBorder="1"/>
    <xf numFmtId="43" fontId="6" fillId="0" borderId="19" xfId="2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43" fontId="6" fillId="4" borderId="7" xfId="2" applyFont="1" applyFill="1" applyBorder="1" applyAlignment="1">
      <alignment horizontal="center" wrapText="1"/>
    </xf>
    <xf numFmtId="43" fontId="6" fillId="4" borderId="16" xfId="2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43" fontId="6" fillId="0" borderId="39" xfId="2" applyFont="1" applyBorder="1"/>
    <xf numFmtId="43" fontId="6" fillId="5" borderId="39" xfId="2" applyFont="1" applyFill="1" applyBorder="1" applyAlignment="1">
      <alignment horizontal="center"/>
    </xf>
    <xf numFmtId="43" fontId="6" fillId="5" borderId="30" xfId="2" applyFont="1" applyFill="1" applyBorder="1" applyAlignment="1">
      <alignment horizontal="center"/>
    </xf>
    <xf numFmtId="43" fontId="6" fillId="5" borderId="19" xfId="2" applyFont="1" applyFill="1" applyBorder="1" applyAlignment="1">
      <alignment horizontal="center"/>
    </xf>
    <xf numFmtId="43" fontId="6" fillId="5" borderId="27" xfId="2" applyFont="1" applyFill="1" applyBorder="1" applyAlignment="1">
      <alignment horizontal="center"/>
    </xf>
    <xf numFmtId="43" fontId="6" fillId="5" borderId="20" xfId="2" applyFont="1" applyFill="1" applyBorder="1" applyAlignment="1">
      <alignment horizontal="center"/>
    </xf>
    <xf numFmtId="43" fontId="6" fillId="5" borderId="31" xfId="2" applyFont="1" applyFill="1" applyBorder="1" applyAlignment="1">
      <alignment horizontal="center"/>
    </xf>
    <xf numFmtId="43" fontId="6" fillId="8" borderId="7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43" fontId="13" fillId="8" borderId="16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3" fontId="6" fillId="0" borderId="20" xfId="2" applyFont="1" applyFill="1" applyBorder="1" applyAlignment="1"/>
    <xf numFmtId="43" fontId="6" fillId="6" borderId="7" xfId="2" applyFont="1" applyFill="1" applyBorder="1"/>
    <xf numFmtId="43" fontId="6" fillId="0" borderId="39" xfId="2" applyFont="1" applyBorder="1" applyAlignment="1">
      <alignment horizontal="center" vertical="center"/>
    </xf>
    <xf numFmtId="43" fontId="6" fillId="0" borderId="18" xfId="2" applyFont="1" applyBorder="1" applyAlignment="1">
      <alignment horizontal="center" vertical="center"/>
    </xf>
    <xf numFmtId="43" fontId="6" fillId="0" borderId="38" xfId="2" applyFont="1" applyBorder="1" applyAlignment="1">
      <alignment horizontal="center" vertical="center"/>
    </xf>
    <xf numFmtId="43" fontId="13" fillId="6" borderId="7" xfId="2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43" fontId="6" fillId="0" borderId="0" xfId="2" applyFont="1"/>
    <xf numFmtId="0" fontId="18" fillId="0" borderId="26" xfId="0" applyFont="1" applyFill="1" applyBorder="1" applyAlignment="1">
      <alignment horizontal="center"/>
    </xf>
    <xf numFmtId="0" fontId="6" fillId="0" borderId="1" xfId="0" applyFont="1" applyFill="1" applyBorder="1"/>
    <xf numFmtId="43" fontId="6" fillId="0" borderId="27" xfId="2" applyFont="1" applyFill="1" applyBorder="1" applyAlignment="1"/>
    <xf numFmtId="43" fontId="6" fillId="9" borderId="27" xfId="2" applyFont="1" applyFill="1" applyBorder="1" applyAlignment="1"/>
    <xf numFmtId="0" fontId="18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43" fontId="2" fillId="0" borderId="0" xfId="2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15" fillId="7" borderId="36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3" borderId="1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_Korisnik/Desktop/novi%20finansijski%20plan/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19" workbookViewId="0">
      <selection activeCell="A9" sqref="A9:J9"/>
    </sheetView>
  </sheetViews>
  <sheetFormatPr defaultRowHeight="12.75" x14ac:dyDescent="0.2"/>
  <cols>
    <col min="1" max="1" width="12.85546875" customWidth="1"/>
    <col min="5" max="5" width="12.140625" customWidth="1"/>
    <col min="6" max="6" width="22.7109375" style="19" customWidth="1"/>
    <col min="7" max="7" width="19.7109375" style="19" customWidth="1"/>
    <col min="8" max="8" width="19.42578125" style="19" customWidth="1"/>
    <col min="9" max="9" width="22.85546875" style="19" customWidth="1"/>
    <col min="10" max="10" width="22.140625" style="19" customWidth="1"/>
    <col min="11" max="12" width="17.28515625" bestFit="1" customWidth="1"/>
    <col min="13" max="13" width="16.140625" bestFit="1" customWidth="1"/>
  </cols>
  <sheetData>
    <row r="1" spans="1:10" ht="18.75" x14ac:dyDescent="0.3">
      <c r="A1" s="2" t="s">
        <v>14</v>
      </c>
      <c r="B1" s="2"/>
      <c r="C1" s="2"/>
      <c r="D1" s="2"/>
      <c r="E1" s="2"/>
      <c r="F1" s="18"/>
      <c r="G1" s="18"/>
      <c r="H1" s="18"/>
      <c r="I1" s="18"/>
      <c r="J1" s="18"/>
    </row>
    <row r="2" spans="1:10" ht="18.75" x14ac:dyDescent="0.3">
      <c r="A2" s="1" t="s">
        <v>15</v>
      </c>
      <c r="B2" s="1"/>
      <c r="C2" s="1"/>
      <c r="D2" s="1"/>
      <c r="E2" s="1"/>
      <c r="F2" s="18"/>
      <c r="G2" s="18"/>
      <c r="H2" s="18"/>
      <c r="I2" s="18"/>
      <c r="J2" s="18"/>
    </row>
    <row r="3" spans="1:10" x14ac:dyDescent="0.2">
      <c r="A3" s="85" t="s">
        <v>79</v>
      </c>
      <c r="B3" s="86"/>
      <c r="C3" s="86"/>
      <c r="D3" s="86"/>
      <c r="E3" s="86"/>
      <c r="F3" s="86"/>
      <c r="G3" s="31"/>
      <c r="H3" s="31"/>
      <c r="I3" s="31"/>
      <c r="J3" s="31"/>
    </row>
    <row r="4" spans="1:10" ht="18.75" x14ac:dyDescent="0.3">
      <c r="A4" s="1" t="s">
        <v>16</v>
      </c>
      <c r="B4" s="1" t="s">
        <v>47</v>
      </c>
      <c r="C4" s="1"/>
      <c r="D4" s="1"/>
      <c r="E4" s="1"/>
      <c r="F4" s="18"/>
      <c r="G4" s="18"/>
      <c r="H4" s="18"/>
      <c r="I4" s="18"/>
      <c r="J4" s="18"/>
    </row>
    <row r="5" spans="1:10" ht="18.75" x14ac:dyDescent="0.3">
      <c r="A5" s="1" t="s">
        <v>17</v>
      </c>
      <c r="B5" s="1"/>
      <c r="C5" s="1"/>
      <c r="D5" s="1"/>
      <c r="E5" s="1"/>
      <c r="F5" s="18"/>
      <c r="G5" s="18"/>
      <c r="H5" s="18"/>
      <c r="I5" s="18"/>
      <c r="J5" s="18"/>
    </row>
    <row r="6" spans="1:10" ht="18.75" x14ac:dyDescent="0.3">
      <c r="A6" s="1" t="s">
        <v>18</v>
      </c>
      <c r="B6" s="1"/>
      <c r="C6" s="1"/>
      <c r="D6" s="1"/>
      <c r="E6" s="1"/>
      <c r="F6" s="18"/>
      <c r="G6" s="18"/>
      <c r="H6" s="18"/>
      <c r="I6" s="18"/>
      <c r="J6" s="18"/>
    </row>
    <row r="7" spans="1:10" ht="12.75" customHeight="1" x14ac:dyDescent="0.2">
      <c r="A7" s="102" t="s">
        <v>80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ht="43.5" customHeight="1" x14ac:dyDescent="0.2">
      <c r="A8" s="105"/>
      <c r="B8" s="106"/>
      <c r="C8" s="106"/>
      <c r="D8" s="106"/>
      <c r="E8" s="106"/>
      <c r="F8" s="106"/>
      <c r="G8" s="106"/>
      <c r="H8" s="106"/>
      <c r="I8" s="106"/>
      <c r="J8" s="107"/>
    </row>
    <row r="9" spans="1:10" ht="25.5" x14ac:dyDescent="0.2">
      <c r="A9" s="108" t="s">
        <v>76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s="15" customFormat="1" ht="15.75" x14ac:dyDescent="0.25">
      <c r="A10" s="111" t="s">
        <v>77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s="15" customFormat="1" ht="9" customHeight="1" x14ac:dyDescent="0.25">
      <c r="A11" s="52"/>
      <c r="B11" s="37"/>
      <c r="C11" s="37"/>
      <c r="D11" s="37"/>
      <c r="E11" s="37"/>
      <c r="F11" s="37"/>
      <c r="G11" s="37"/>
      <c r="H11" s="37"/>
      <c r="I11" s="37"/>
      <c r="J11" s="53"/>
    </row>
    <row r="12" spans="1:10" s="15" customFormat="1" ht="15.75" hidden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8.5" x14ac:dyDescent="0.45">
      <c r="A13" s="114" t="s">
        <v>28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ht="13.5" thickBot="1" x14ac:dyDescent="0.25"/>
    <row r="15" spans="1:10" ht="33.75" thickBot="1" x14ac:dyDescent="0.4">
      <c r="A15" s="3" t="s">
        <v>19</v>
      </c>
      <c r="B15" s="87" t="s">
        <v>21</v>
      </c>
      <c r="C15" s="88"/>
      <c r="D15" s="88"/>
      <c r="E15" s="89"/>
      <c r="F15" s="42" t="s">
        <v>48</v>
      </c>
      <c r="G15" s="42" t="s">
        <v>49</v>
      </c>
      <c r="H15" s="42" t="s">
        <v>50</v>
      </c>
      <c r="I15" s="42" t="s">
        <v>51</v>
      </c>
      <c r="J15" s="42" t="s">
        <v>22</v>
      </c>
    </row>
    <row r="16" spans="1:10" ht="19.5" thickBot="1" x14ac:dyDescent="0.35">
      <c r="A16" s="43">
        <v>411</v>
      </c>
      <c r="B16" s="98" t="s">
        <v>54</v>
      </c>
      <c r="C16" s="98"/>
      <c r="D16" s="98"/>
      <c r="E16" s="99"/>
      <c r="F16" s="44">
        <v>0</v>
      </c>
      <c r="G16" s="44">
        <v>0</v>
      </c>
      <c r="H16" s="44">
        <v>0</v>
      </c>
      <c r="I16" s="44">
        <f>+budzet!G11</f>
        <v>70000000</v>
      </c>
      <c r="J16" s="58">
        <f>SUM(F16:I16)</f>
        <v>70000000</v>
      </c>
    </row>
    <row r="17" spans="1:13" ht="19.5" thickBot="1" x14ac:dyDescent="0.35">
      <c r="A17" s="34">
        <v>412</v>
      </c>
      <c r="B17" s="100" t="s">
        <v>55</v>
      </c>
      <c r="C17" s="100"/>
      <c r="D17" s="100"/>
      <c r="E17" s="101"/>
      <c r="F17" s="35">
        <v>0</v>
      </c>
      <c r="G17" s="35">
        <v>0</v>
      </c>
      <c r="H17" s="35">
        <v>0</v>
      </c>
      <c r="I17" s="35">
        <f>+budzet!G12</f>
        <v>13000000</v>
      </c>
      <c r="J17" s="59">
        <f t="shared" ref="J17:J33" si="0">SUM(F17:I17)</f>
        <v>13000000</v>
      </c>
      <c r="K17" s="28"/>
    </row>
    <row r="18" spans="1:13" ht="19.5" thickBot="1" x14ac:dyDescent="0.35">
      <c r="A18" s="12">
        <v>413</v>
      </c>
      <c r="B18" s="117" t="s">
        <v>56</v>
      </c>
      <c r="C18" s="118"/>
      <c r="D18" s="118"/>
      <c r="E18" s="119"/>
      <c r="F18" s="36">
        <f>+redovan!G11</f>
        <v>0</v>
      </c>
      <c r="G18" s="36">
        <v>0</v>
      </c>
      <c r="H18" s="36">
        <f>+H17</f>
        <v>0</v>
      </c>
      <c r="I18" s="36">
        <v>0</v>
      </c>
      <c r="J18" s="59">
        <f t="shared" si="0"/>
        <v>0</v>
      </c>
      <c r="L18" s="28"/>
    </row>
    <row r="19" spans="1:13" ht="19.5" thickBot="1" x14ac:dyDescent="0.35">
      <c r="A19" s="12">
        <v>414</v>
      </c>
      <c r="B19" s="117" t="s">
        <v>57</v>
      </c>
      <c r="C19" s="118"/>
      <c r="D19" s="118"/>
      <c r="E19" s="119"/>
      <c r="F19" s="36">
        <f>+redovan!G12</f>
        <v>580000</v>
      </c>
      <c r="G19" s="36">
        <v>0</v>
      </c>
      <c r="H19" s="36">
        <f t="shared" ref="H19:H21" si="1">+H18</f>
        <v>0</v>
      </c>
      <c r="I19" s="36">
        <f>+budzet!G13</f>
        <v>2000000</v>
      </c>
      <c r="J19" s="59">
        <f t="shared" si="0"/>
        <v>2580000</v>
      </c>
      <c r="K19" s="28"/>
      <c r="L19" s="28"/>
    </row>
    <row r="20" spans="1:13" ht="19.5" thickBot="1" x14ac:dyDescent="0.35">
      <c r="A20" s="12">
        <v>415</v>
      </c>
      <c r="B20" s="117" t="s">
        <v>58</v>
      </c>
      <c r="C20" s="118"/>
      <c r="D20" s="118"/>
      <c r="E20" s="119"/>
      <c r="F20" s="36">
        <f>+redovan!G13</f>
        <v>3000000</v>
      </c>
      <c r="G20" s="36">
        <v>0</v>
      </c>
      <c r="H20" s="36">
        <f t="shared" si="1"/>
        <v>0</v>
      </c>
      <c r="I20" s="36">
        <v>0</v>
      </c>
      <c r="J20" s="59">
        <f t="shared" si="0"/>
        <v>3000000</v>
      </c>
      <c r="L20" s="28"/>
      <c r="M20" s="28"/>
    </row>
    <row r="21" spans="1:13" ht="19.5" thickBot="1" x14ac:dyDescent="0.35">
      <c r="A21" s="12">
        <v>416</v>
      </c>
      <c r="B21" s="117" t="s">
        <v>59</v>
      </c>
      <c r="C21" s="118"/>
      <c r="D21" s="118"/>
      <c r="E21" s="119"/>
      <c r="F21" s="36">
        <f>+redovan!G14</f>
        <v>500000</v>
      </c>
      <c r="G21" s="36">
        <v>0</v>
      </c>
      <c r="H21" s="36">
        <f t="shared" si="1"/>
        <v>0</v>
      </c>
      <c r="I21" s="36">
        <v>0</v>
      </c>
      <c r="J21" s="59">
        <f t="shared" si="0"/>
        <v>500000</v>
      </c>
      <c r="L21" s="28"/>
    </row>
    <row r="22" spans="1:13" ht="19.5" thickBot="1" x14ac:dyDescent="0.35">
      <c r="A22" s="12">
        <v>421</v>
      </c>
      <c r="B22" s="117" t="s">
        <v>60</v>
      </c>
      <c r="C22" s="118"/>
      <c r="D22" s="118"/>
      <c r="E22" s="119"/>
      <c r="F22" s="36">
        <f>+redovan!G15</f>
        <v>10730000</v>
      </c>
      <c r="G22" s="36">
        <f>+roditeljski!G11</f>
        <v>10000</v>
      </c>
      <c r="H22" s="36">
        <v>1000</v>
      </c>
      <c r="I22" s="36">
        <v>0</v>
      </c>
      <c r="J22" s="59">
        <f t="shared" si="0"/>
        <v>10741000</v>
      </c>
      <c r="K22" s="28"/>
      <c r="L22" s="28"/>
    </row>
    <row r="23" spans="1:13" ht="19.5" thickBot="1" x14ac:dyDescent="0.35">
      <c r="A23" s="12">
        <v>422</v>
      </c>
      <c r="B23" s="117" t="s">
        <v>61</v>
      </c>
      <c r="C23" s="118"/>
      <c r="D23" s="118"/>
      <c r="E23" s="119"/>
      <c r="F23" s="36">
        <f>+redovan!G16</f>
        <v>1000000</v>
      </c>
      <c r="G23" s="36">
        <f>+roditeljski!G12</f>
        <v>5000</v>
      </c>
      <c r="H23" s="36">
        <v>2000</v>
      </c>
      <c r="I23" s="36">
        <v>0</v>
      </c>
      <c r="J23" s="59">
        <f t="shared" si="0"/>
        <v>1007000</v>
      </c>
      <c r="L23" s="28"/>
    </row>
    <row r="24" spans="1:13" ht="19.5" thickBot="1" x14ac:dyDescent="0.35">
      <c r="A24" s="12">
        <v>423</v>
      </c>
      <c r="B24" s="117" t="s">
        <v>62</v>
      </c>
      <c r="C24" s="118"/>
      <c r="D24" s="118"/>
      <c r="E24" s="119"/>
      <c r="F24" s="36">
        <f>+redovan!G17</f>
        <v>760000</v>
      </c>
      <c r="G24" s="36">
        <f>+roditeljski!G13</f>
        <v>2500000</v>
      </c>
      <c r="H24" s="36">
        <v>0</v>
      </c>
      <c r="I24" s="36">
        <v>0</v>
      </c>
      <c r="J24" s="59">
        <f t="shared" si="0"/>
        <v>3260000</v>
      </c>
      <c r="L24" s="28"/>
    </row>
    <row r="25" spans="1:13" ht="19.5" thickBot="1" x14ac:dyDescent="0.35">
      <c r="A25" s="12">
        <v>424</v>
      </c>
      <c r="B25" s="117" t="s">
        <v>63</v>
      </c>
      <c r="C25" s="118"/>
      <c r="D25" s="118"/>
      <c r="E25" s="119"/>
      <c r="F25" s="36">
        <f>+redovan!G18</f>
        <v>1650000</v>
      </c>
      <c r="G25" s="36">
        <v>0</v>
      </c>
      <c r="H25" s="36">
        <v>0</v>
      </c>
      <c r="I25" s="36">
        <f>+roditeljski!G14</f>
        <v>50000</v>
      </c>
      <c r="J25" s="59">
        <f t="shared" si="0"/>
        <v>1700000</v>
      </c>
      <c r="K25" s="28"/>
      <c r="L25" s="28"/>
    </row>
    <row r="26" spans="1:13" ht="19.5" thickBot="1" x14ac:dyDescent="0.35">
      <c r="A26" s="12">
        <v>425</v>
      </c>
      <c r="B26" s="117" t="s">
        <v>64</v>
      </c>
      <c r="C26" s="118"/>
      <c r="D26" s="118"/>
      <c r="E26" s="119"/>
      <c r="F26" s="36">
        <f>+redovan!G19</f>
        <v>3200000</v>
      </c>
      <c r="G26" s="36">
        <v>0</v>
      </c>
      <c r="H26" s="36">
        <v>10000</v>
      </c>
      <c r="I26" s="36">
        <v>0</v>
      </c>
      <c r="J26" s="59">
        <f t="shared" si="0"/>
        <v>3210000</v>
      </c>
      <c r="L26" s="28"/>
    </row>
    <row r="27" spans="1:13" ht="19.5" thickBot="1" x14ac:dyDescent="0.35">
      <c r="A27" s="12">
        <v>426</v>
      </c>
      <c r="B27" s="38" t="s">
        <v>65</v>
      </c>
      <c r="C27" s="39"/>
      <c r="D27" s="39"/>
      <c r="E27" s="40"/>
      <c r="F27" s="36">
        <f>+redovan!G20</f>
        <v>2500000</v>
      </c>
      <c r="G27" s="36">
        <f>+redovan!H20</f>
        <v>-300000</v>
      </c>
      <c r="H27" s="36">
        <v>0</v>
      </c>
      <c r="I27" s="36">
        <v>0</v>
      </c>
      <c r="J27" s="59">
        <f t="shared" si="0"/>
        <v>2200000</v>
      </c>
      <c r="L27" s="28"/>
    </row>
    <row r="28" spans="1:13" ht="27.75" customHeight="1" thickBot="1" x14ac:dyDescent="0.3">
      <c r="A28" s="14">
        <v>472</v>
      </c>
      <c r="B28" s="90" t="s">
        <v>52</v>
      </c>
      <c r="C28" s="91"/>
      <c r="D28" s="91"/>
      <c r="E28" s="92"/>
      <c r="F28" s="36">
        <f>+redovan!G21</f>
        <v>200000</v>
      </c>
      <c r="G28" s="36">
        <v>0</v>
      </c>
      <c r="H28" s="36">
        <v>0</v>
      </c>
      <c r="I28" s="36">
        <v>0</v>
      </c>
      <c r="J28" s="59">
        <f t="shared" si="0"/>
        <v>200000</v>
      </c>
      <c r="L28" s="28"/>
    </row>
    <row r="29" spans="1:13" ht="19.5" thickBot="1" x14ac:dyDescent="0.35">
      <c r="A29" s="12">
        <v>482</v>
      </c>
      <c r="B29" s="117" t="s">
        <v>66</v>
      </c>
      <c r="C29" s="118"/>
      <c r="D29" s="118"/>
      <c r="E29" s="119"/>
      <c r="F29" s="36">
        <f>+redovan!G22</f>
        <v>50000</v>
      </c>
      <c r="G29" s="36">
        <v>0</v>
      </c>
      <c r="H29" s="36">
        <v>0</v>
      </c>
      <c r="I29" s="36">
        <v>0</v>
      </c>
      <c r="J29" s="59">
        <f t="shared" si="0"/>
        <v>50000</v>
      </c>
      <c r="L29" s="28"/>
    </row>
    <row r="30" spans="1:13" ht="19.5" thickBot="1" x14ac:dyDescent="0.35">
      <c r="A30" s="12">
        <v>483</v>
      </c>
      <c r="B30" s="117" t="s">
        <v>67</v>
      </c>
      <c r="C30" s="118"/>
      <c r="D30" s="118"/>
      <c r="E30" s="119"/>
      <c r="F30" s="36">
        <f>+redovan!G23</f>
        <v>100000</v>
      </c>
      <c r="G30" s="36">
        <v>0</v>
      </c>
      <c r="H30" s="36">
        <v>0</v>
      </c>
      <c r="I30" s="36">
        <v>0</v>
      </c>
      <c r="J30" s="59">
        <f t="shared" si="0"/>
        <v>100000</v>
      </c>
      <c r="L30" s="28"/>
    </row>
    <row r="31" spans="1:13" ht="19.5" thickBot="1" x14ac:dyDescent="0.35">
      <c r="A31" s="12">
        <v>511</v>
      </c>
      <c r="B31" s="117" t="s">
        <v>68</v>
      </c>
      <c r="C31" s="118"/>
      <c r="D31" s="118"/>
      <c r="E31" s="119"/>
      <c r="F31" s="36">
        <f>+redovan!G24</f>
        <v>1200000</v>
      </c>
      <c r="G31" s="36">
        <v>0</v>
      </c>
      <c r="H31" s="36">
        <v>0</v>
      </c>
      <c r="I31" s="36">
        <v>0</v>
      </c>
      <c r="J31" s="59">
        <f t="shared" si="0"/>
        <v>1200000</v>
      </c>
      <c r="L31" s="28"/>
    </row>
    <row r="32" spans="1:13" ht="19.5" thickBot="1" x14ac:dyDescent="0.35">
      <c r="A32" s="12">
        <v>512</v>
      </c>
      <c r="B32" s="117" t="s">
        <v>69</v>
      </c>
      <c r="C32" s="118"/>
      <c r="D32" s="118"/>
      <c r="E32" s="119"/>
      <c r="F32" s="36">
        <f>+redovan!G25</f>
        <v>1400000</v>
      </c>
      <c r="G32" s="36">
        <f>+roditeljski!G14</f>
        <v>50000</v>
      </c>
      <c r="H32" s="36">
        <v>150000</v>
      </c>
      <c r="I32" s="36">
        <v>0</v>
      </c>
      <c r="J32" s="59">
        <f t="shared" si="0"/>
        <v>1600000</v>
      </c>
      <c r="L32" s="28"/>
    </row>
    <row r="33" spans="1:12" ht="25.5" customHeight="1" thickBot="1" x14ac:dyDescent="0.35">
      <c r="A33" s="55">
        <v>515</v>
      </c>
      <c r="B33" s="120" t="s">
        <v>70</v>
      </c>
      <c r="C33" s="121"/>
      <c r="D33" s="121"/>
      <c r="E33" s="122"/>
      <c r="F33" s="56">
        <f>+redovan!G26</f>
        <v>0</v>
      </c>
      <c r="G33" s="56">
        <v>0</v>
      </c>
      <c r="H33" s="56">
        <v>0</v>
      </c>
      <c r="I33" s="56">
        <v>0</v>
      </c>
      <c r="J33" s="60">
        <f t="shared" si="0"/>
        <v>0</v>
      </c>
      <c r="L33" s="28"/>
    </row>
    <row r="34" spans="1:12" ht="16.5" thickBot="1" x14ac:dyDescent="0.3">
      <c r="A34" s="93" t="s">
        <v>23</v>
      </c>
      <c r="B34" s="94"/>
      <c r="C34" s="94"/>
      <c r="D34" s="94"/>
      <c r="E34" s="94"/>
      <c r="F34" s="57">
        <f>SUM(F16:F33)</f>
        <v>26870000</v>
      </c>
      <c r="G34" s="57">
        <f t="shared" ref="G34:I34" si="2">SUM(G16:G33)</f>
        <v>2265000</v>
      </c>
      <c r="H34" s="57">
        <f t="shared" si="2"/>
        <v>163000</v>
      </c>
      <c r="I34" s="57">
        <f t="shared" si="2"/>
        <v>85050000</v>
      </c>
      <c r="J34" s="61">
        <f>SUM(J16:J33)</f>
        <v>114348000</v>
      </c>
      <c r="K34" s="28"/>
      <c r="L34" s="28"/>
    </row>
    <row r="36" spans="1:12" ht="28.5" x14ac:dyDescent="0.45">
      <c r="A36" s="95" t="s">
        <v>27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2" ht="13.5" thickBot="1" x14ac:dyDescent="0.25"/>
    <row r="38" spans="1:12" ht="34.5" customHeight="1" thickBot="1" x14ac:dyDescent="0.4">
      <c r="A38" s="3" t="s">
        <v>19</v>
      </c>
      <c r="B38" s="87" t="s">
        <v>21</v>
      </c>
      <c r="C38" s="88"/>
      <c r="D38" s="88"/>
      <c r="E38" s="88"/>
      <c r="F38" s="41" t="s">
        <v>48</v>
      </c>
      <c r="G38" s="41" t="s">
        <v>49</v>
      </c>
      <c r="H38" s="42" t="s">
        <v>50</v>
      </c>
      <c r="I38" s="42" t="s">
        <v>51</v>
      </c>
      <c r="J38" s="42" t="s">
        <v>22</v>
      </c>
    </row>
    <row r="39" spans="1:12" ht="18.75" x14ac:dyDescent="0.3">
      <c r="A39" s="75">
        <v>733</v>
      </c>
      <c r="B39" s="123" t="s">
        <v>29</v>
      </c>
      <c r="C39" s="124"/>
      <c r="D39" s="124"/>
      <c r="E39" s="124"/>
      <c r="F39" s="45">
        <v>30320000</v>
      </c>
      <c r="G39" s="45">
        <v>0</v>
      </c>
      <c r="H39" s="46">
        <v>0</v>
      </c>
      <c r="I39" s="46">
        <v>0</v>
      </c>
      <c r="J39" s="46">
        <f>SUM(F39:I39)</f>
        <v>30320000</v>
      </c>
    </row>
    <row r="40" spans="1:12" ht="18.75" x14ac:dyDescent="0.3">
      <c r="A40" s="76"/>
      <c r="B40" s="79" t="s">
        <v>30</v>
      </c>
      <c r="C40" s="80"/>
      <c r="D40" s="80"/>
      <c r="E40" s="80"/>
      <c r="F40" s="47">
        <f>+F31</f>
        <v>1200000</v>
      </c>
      <c r="G40" s="47">
        <f>+G31</f>
        <v>0</v>
      </c>
      <c r="H40" s="48">
        <v>0</v>
      </c>
      <c r="I40" s="48">
        <v>0</v>
      </c>
      <c r="J40" s="48">
        <f t="shared" ref="J40:J48" si="3">SUM(F40:I40)</f>
        <v>1200000</v>
      </c>
      <c r="L40" s="28"/>
    </row>
    <row r="41" spans="1:12" ht="18.75" x14ac:dyDescent="0.3">
      <c r="A41" s="76"/>
      <c r="B41" s="79" t="s">
        <v>32</v>
      </c>
      <c r="C41" s="80"/>
      <c r="D41" s="80"/>
      <c r="E41" s="80"/>
      <c r="F41" s="47">
        <v>400000</v>
      </c>
      <c r="G41" s="47">
        <v>0</v>
      </c>
      <c r="H41" s="48">
        <v>0</v>
      </c>
      <c r="I41" s="48">
        <v>0</v>
      </c>
      <c r="J41" s="48">
        <f t="shared" si="3"/>
        <v>400000</v>
      </c>
      <c r="L41" s="28"/>
    </row>
    <row r="42" spans="1:12" ht="18.75" x14ac:dyDescent="0.3">
      <c r="A42" s="9">
        <v>741</v>
      </c>
      <c r="B42" s="79" t="s">
        <v>46</v>
      </c>
      <c r="C42" s="80"/>
      <c r="D42" s="80"/>
      <c r="E42" s="80"/>
      <c r="F42" s="47">
        <v>600000</v>
      </c>
      <c r="G42" s="47">
        <v>0</v>
      </c>
      <c r="H42" s="48">
        <v>10000</v>
      </c>
      <c r="I42" s="48">
        <v>0</v>
      </c>
      <c r="J42" s="48">
        <f t="shared" si="3"/>
        <v>610000</v>
      </c>
      <c r="L42" s="28"/>
    </row>
    <row r="43" spans="1:12" ht="18.75" x14ac:dyDescent="0.3">
      <c r="A43" s="9">
        <v>742</v>
      </c>
      <c r="B43" s="79" t="s">
        <v>53</v>
      </c>
      <c r="C43" s="80"/>
      <c r="D43" s="80"/>
      <c r="E43" s="80"/>
      <c r="F43" s="47">
        <v>0</v>
      </c>
      <c r="G43" s="47">
        <f>+G34</f>
        <v>2265000</v>
      </c>
      <c r="H43" s="48">
        <v>0</v>
      </c>
      <c r="I43" s="48">
        <v>0</v>
      </c>
      <c r="J43" s="48">
        <f t="shared" si="3"/>
        <v>2265000</v>
      </c>
      <c r="L43" s="28"/>
    </row>
    <row r="44" spans="1:12" ht="21" customHeight="1" x14ac:dyDescent="0.3">
      <c r="A44" s="76">
        <v>744</v>
      </c>
      <c r="B44" s="83" t="s">
        <v>41</v>
      </c>
      <c r="C44" s="83"/>
      <c r="D44" s="83"/>
      <c r="E44" s="84"/>
      <c r="F44" s="47">
        <v>100000</v>
      </c>
      <c r="G44" s="47">
        <v>0</v>
      </c>
      <c r="H44" s="48">
        <v>0</v>
      </c>
      <c r="I44" s="48">
        <v>0</v>
      </c>
      <c r="J44" s="48">
        <f t="shared" si="3"/>
        <v>100000</v>
      </c>
    </row>
    <row r="45" spans="1:12" ht="30" customHeight="1" x14ac:dyDescent="0.25">
      <c r="A45" s="76"/>
      <c r="B45" s="81" t="s">
        <v>37</v>
      </c>
      <c r="C45" s="81"/>
      <c r="D45" s="81"/>
      <c r="E45" s="82"/>
      <c r="F45" s="47">
        <v>1600000</v>
      </c>
      <c r="G45" s="47">
        <v>0</v>
      </c>
      <c r="H45" s="48">
        <v>30300</v>
      </c>
      <c r="I45" s="48">
        <v>0</v>
      </c>
      <c r="J45" s="48">
        <f t="shared" si="3"/>
        <v>1630300</v>
      </c>
    </row>
    <row r="46" spans="1:12" ht="30" customHeight="1" x14ac:dyDescent="0.3">
      <c r="A46" s="9">
        <v>745</v>
      </c>
      <c r="B46" s="81" t="s">
        <v>40</v>
      </c>
      <c r="C46" s="81"/>
      <c r="D46" s="81"/>
      <c r="E46" s="82"/>
      <c r="F46" s="47">
        <v>1600000</v>
      </c>
      <c r="G46" s="47">
        <v>0</v>
      </c>
      <c r="H46" s="48">
        <v>122000</v>
      </c>
      <c r="I46" s="48">
        <v>0</v>
      </c>
      <c r="J46" s="48">
        <f t="shared" si="3"/>
        <v>1722000</v>
      </c>
    </row>
    <row r="47" spans="1:12" ht="29.25" customHeight="1" x14ac:dyDescent="0.3">
      <c r="A47" s="9">
        <v>771</v>
      </c>
      <c r="B47" s="81" t="s">
        <v>31</v>
      </c>
      <c r="C47" s="81"/>
      <c r="D47" s="81"/>
      <c r="E47" s="82"/>
      <c r="F47" s="47">
        <v>0</v>
      </c>
      <c r="G47" s="47">
        <v>0</v>
      </c>
      <c r="H47" s="48">
        <v>0</v>
      </c>
      <c r="I47" s="48">
        <f>+I19</f>
        <v>2000000</v>
      </c>
      <c r="J47" s="48">
        <f t="shared" si="3"/>
        <v>2000000</v>
      </c>
    </row>
    <row r="48" spans="1:12" ht="24" customHeight="1" thickBot="1" x14ac:dyDescent="0.35">
      <c r="A48" s="33">
        <v>791</v>
      </c>
      <c r="B48" s="77" t="s">
        <v>42</v>
      </c>
      <c r="C48" s="77"/>
      <c r="D48" s="77"/>
      <c r="E48" s="78"/>
      <c r="F48" s="49">
        <v>800000</v>
      </c>
      <c r="G48" s="49">
        <v>0</v>
      </c>
      <c r="H48" s="50">
        <v>0</v>
      </c>
      <c r="I48" s="50">
        <f>+I16+I17+I25</f>
        <v>83050000</v>
      </c>
      <c r="J48" s="50">
        <f t="shared" si="3"/>
        <v>83850000</v>
      </c>
    </row>
    <row r="49" spans="1:10" ht="19.5" thickBot="1" x14ac:dyDescent="0.35">
      <c r="A49" s="72" t="s">
        <v>22</v>
      </c>
      <c r="B49" s="73"/>
      <c r="C49" s="73"/>
      <c r="D49" s="73"/>
      <c r="E49" s="74"/>
      <c r="F49" s="51">
        <f>SUM(F39:F48)</f>
        <v>36620000</v>
      </c>
      <c r="G49" s="51">
        <f t="shared" ref="G49:I49" si="4">SUM(G39:G48)</f>
        <v>2265000</v>
      </c>
      <c r="H49" s="51">
        <f t="shared" si="4"/>
        <v>162300</v>
      </c>
      <c r="I49" s="51">
        <f t="shared" si="4"/>
        <v>85050000</v>
      </c>
      <c r="J49" s="54">
        <f>SUM(J39:J48)</f>
        <v>124097300</v>
      </c>
    </row>
    <row r="51" spans="1:10" x14ac:dyDescent="0.2">
      <c r="H51"/>
      <c r="I51" s="13" t="s">
        <v>26</v>
      </c>
    </row>
    <row r="52" spans="1:10" x14ac:dyDescent="0.2">
      <c r="H52"/>
      <c r="I52" s="4" t="s">
        <v>71</v>
      </c>
    </row>
    <row r="62" spans="1:10" x14ac:dyDescent="0.2">
      <c r="A62" s="6"/>
    </row>
    <row r="63" spans="1:10" ht="18.75" x14ac:dyDescent="0.3">
      <c r="A63" s="7"/>
    </row>
    <row r="64" spans="1:10" ht="18.75" x14ac:dyDescent="0.3">
      <c r="A64" s="7"/>
    </row>
    <row r="65" spans="1:10" ht="18.75" x14ac:dyDescent="0.3">
      <c r="A65" s="7"/>
    </row>
    <row r="66" spans="1:10" ht="18.75" x14ac:dyDescent="0.3">
      <c r="A66" s="7"/>
    </row>
    <row r="67" spans="1:10" ht="18.75" x14ac:dyDescent="0.3">
      <c r="A67" s="7"/>
    </row>
    <row r="68" spans="1:10" x14ac:dyDescent="0.2">
      <c r="A68" s="5"/>
    </row>
    <row r="69" spans="1:10" x14ac:dyDescent="0.2">
      <c r="A69" s="5"/>
    </row>
    <row r="70" spans="1:10" x14ac:dyDescent="0.2">
      <c r="A70" s="5"/>
      <c r="E70" s="13"/>
      <c r="F70" s="24"/>
      <c r="G70" s="24"/>
      <c r="H70" s="24"/>
      <c r="I70" s="24"/>
      <c r="J70" s="24"/>
    </row>
    <row r="71" spans="1:10" x14ac:dyDescent="0.2">
      <c r="A71" s="5"/>
    </row>
    <row r="72" spans="1:10" x14ac:dyDescent="0.2">
      <c r="A72" s="5"/>
    </row>
    <row r="73" spans="1:10" x14ac:dyDescent="0.2">
      <c r="A73" s="5"/>
    </row>
    <row r="74" spans="1:10" x14ac:dyDescent="0.2">
      <c r="A74" s="5"/>
    </row>
    <row r="75" spans="1:10" x14ac:dyDescent="0.2">
      <c r="A75" s="5"/>
    </row>
    <row r="78" spans="1:10" x14ac:dyDescent="0.2">
      <c r="A78" s="13"/>
    </row>
    <row r="89" spans="1:10" x14ac:dyDescent="0.2">
      <c r="A89" s="6"/>
      <c r="B89" s="6"/>
      <c r="C89" s="6"/>
      <c r="D89" s="6"/>
      <c r="E89" s="6"/>
      <c r="F89" s="25"/>
      <c r="G89" s="25"/>
      <c r="H89" s="25"/>
      <c r="I89" s="25"/>
      <c r="J89" s="25"/>
    </row>
    <row r="99" spans="6:10" ht="18.75" x14ac:dyDescent="0.3">
      <c r="F99" s="18"/>
      <c r="G99" s="18"/>
      <c r="H99" s="18"/>
      <c r="I99" s="18"/>
      <c r="J99" s="18"/>
    </row>
    <row r="100" spans="6:10" ht="18.75" x14ac:dyDescent="0.3">
      <c r="F100" s="18"/>
      <c r="G100" s="18"/>
      <c r="H100" s="18"/>
      <c r="I100" s="18"/>
      <c r="J100" s="18"/>
    </row>
    <row r="101" spans="6:10" ht="18.75" x14ac:dyDescent="0.3">
      <c r="F101" s="18"/>
      <c r="G101" s="18"/>
      <c r="H101" s="18"/>
      <c r="I101" s="18"/>
      <c r="J101" s="18"/>
    </row>
    <row r="102" spans="6:10" ht="18.75" x14ac:dyDescent="0.3">
      <c r="F102" s="18"/>
      <c r="G102" s="18"/>
      <c r="H102" s="18"/>
      <c r="I102" s="18"/>
      <c r="J102" s="18"/>
    </row>
    <row r="103" spans="6:10" ht="18.75" x14ac:dyDescent="0.3">
      <c r="F103" s="18"/>
      <c r="G103" s="18"/>
      <c r="H103" s="18"/>
      <c r="I103" s="18"/>
      <c r="J103" s="18"/>
    </row>
    <row r="104" spans="6:10" ht="18.75" x14ac:dyDescent="0.3">
      <c r="F104" s="18"/>
      <c r="G104" s="18"/>
      <c r="H104" s="18"/>
      <c r="I104" s="18"/>
      <c r="J104" s="18"/>
    </row>
    <row r="105" spans="6:10" ht="18.75" x14ac:dyDescent="0.3">
      <c r="F105" s="18"/>
      <c r="G105" s="18"/>
      <c r="H105" s="18"/>
      <c r="I105" s="18"/>
      <c r="J105" s="18"/>
    </row>
    <row r="106" spans="6:10" ht="18.75" x14ac:dyDescent="0.3">
      <c r="F106" s="18"/>
      <c r="G106" s="18"/>
      <c r="H106" s="18"/>
      <c r="I106" s="18"/>
      <c r="J106" s="18"/>
    </row>
    <row r="107" spans="6:10" ht="18.75" x14ac:dyDescent="0.3">
      <c r="F107" s="18"/>
      <c r="G107" s="18"/>
      <c r="H107" s="18"/>
      <c r="I107" s="18"/>
      <c r="J107" s="18"/>
    </row>
    <row r="108" spans="6:10" ht="18.75" x14ac:dyDescent="0.3">
      <c r="F108" s="18"/>
      <c r="G108" s="18"/>
      <c r="H108" s="18"/>
      <c r="I108" s="18"/>
      <c r="J108" s="18"/>
    </row>
    <row r="109" spans="6:10" ht="18.75" x14ac:dyDescent="0.3">
      <c r="F109" s="18"/>
      <c r="G109" s="18"/>
      <c r="H109" s="18"/>
      <c r="I109" s="18"/>
      <c r="J109" s="18"/>
    </row>
    <row r="110" spans="6:10" ht="18.75" x14ac:dyDescent="0.3">
      <c r="F110" s="18"/>
      <c r="G110" s="18"/>
      <c r="H110" s="18"/>
      <c r="I110" s="18"/>
      <c r="J110" s="18"/>
    </row>
    <row r="111" spans="6:10" ht="18.75" x14ac:dyDescent="0.3">
      <c r="F111" s="18"/>
      <c r="G111" s="18"/>
      <c r="H111" s="18"/>
      <c r="I111" s="18"/>
      <c r="J111" s="18"/>
    </row>
    <row r="112" spans="6:10" ht="18.75" x14ac:dyDescent="0.3">
      <c r="F112" s="18"/>
      <c r="G112" s="18"/>
      <c r="H112" s="18"/>
      <c r="I112" s="18"/>
      <c r="J112" s="18"/>
    </row>
  </sheetData>
  <mergeCells count="39">
    <mergeCell ref="B33:E33"/>
    <mergeCell ref="B39:E39"/>
    <mergeCell ref="B26:E26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A3:F3"/>
    <mergeCell ref="B15:E15"/>
    <mergeCell ref="B28:E28"/>
    <mergeCell ref="A34:E34"/>
    <mergeCell ref="B40:E40"/>
    <mergeCell ref="A36:J36"/>
    <mergeCell ref="B38:E38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A49:E49"/>
    <mergeCell ref="A39:A41"/>
    <mergeCell ref="A44:A45"/>
    <mergeCell ref="B48:E48"/>
    <mergeCell ref="B41:E41"/>
    <mergeCell ref="B42:E42"/>
    <mergeCell ref="B43:E43"/>
    <mergeCell ref="B47:E47"/>
    <mergeCell ref="B46:E46"/>
    <mergeCell ref="B44:E44"/>
    <mergeCell ref="B45:E45"/>
  </mergeCells>
  <dataValidations count="1">
    <dataValidation type="list" allowBlank="1" showInputMessage="1" showErrorMessage="1" sqref="A28">
      <formula1>конто</formula1>
    </dataValidation>
  </dataValidations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5" sqref="G25"/>
    </sheetView>
  </sheetViews>
  <sheetFormatPr defaultRowHeight="12.75" x14ac:dyDescent="0.2"/>
  <cols>
    <col min="5" max="5" width="27.140625" customWidth="1"/>
    <col min="6" max="6" width="25.85546875" customWidth="1"/>
    <col min="7" max="7" width="29.5703125" customWidth="1"/>
    <col min="8" max="8" width="32" customWidth="1"/>
  </cols>
  <sheetData>
    <row r="1" spans="1:8" x14ac:dyDescent="0.2">
      <c r="A1" s="125" t="s">
        <v>75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ht="12.75" customHeight="1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5" spans="1:8" ht="18.75" x14ac:dyDescent="0.3">
      <c r="A5" s="1"/>
      <c r="B5" s="1"/>
      <c r="C5" s="1"/>
      <c r="D5" s="1"/>
      <c r="E5" s="1"/>
      <c r="F5" s="18"/>
      <c r="G5" s="18"/>
      <c r="H5" s="18"/>
    </row>
    <row r="6" spans="1:8" ht="21" customHeight="1" x14ac:dyDescent="0.3">
      <c r="A6" s="1"/>
      <c r="B6" s="1"/>
      <c r="C6" s="1"/>
      <c r="D6" s="1"/>
      <c r="E6" s="1"/>
      <c r="F6" s="18"/>
      <c r="G6" s="18"/>
      <c r="H6" s="18"/>
    </row>
    <row r="7" spans="1:8" ht="19.5" customHeight="1" x14ac:dyDescent="0.35">
      <c r="A7" s="129" t="s">
        <v>73</v>
      </c>
      <c r="B7" s="130"/>
      <c r="C7" s="130"/>
      <c r="D7" s="130"/>
      <c r="E7" s="130"/>
      <c r="F7" s="130"/>
      <c r="G7" s="130"/>
      <c r="H7" s="131"/>
    </row>
    <row r="8" spans="1:8" ht="20.25" customHeight="1" x14ac:dyDescent="0.3">
      <c r="A8" s="132" t="s">
        <v>74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72</v>
      </c>
    </row>
    <row r="11" spans="1:8" s="63" customFormat="1" ht="15.75" x14ac:dyDescent="0.25">
      <c r="A11" s="65">
        <v>413</v>
      </c>
      <c r="B11" s="66" t="s">
        <v>0</v>
      </c>
      <c r="C11" s="66"/>
      <c r="D11" s="66"/>
      <c r="E11" s="66"/>
      <c r="F11" s="67">
        <v>50000</v>
      </c>
      <c r="G11" s="68">
        <v>0</v>
      </c>
      <c r="H11" s="67">
        <f>+G11-F11</f>
        <v>-50000</v>
      </c>
    </row>
    <row r="12" spans="1:8" s="63" customFormat="1" ht="15.75" x14ac:dyDescent="0.25">
      <c r="A12" s="65">
        <v>414</v>
      </c>
      <c r="B12" s="66" t="s">
        <v>1</v>
      </c>
      <c r="C12" s="66"/>
      <c r="D12" s="66"/>
      <c r="E12" s="66"/>
      <c r="F12" s="67">
        <v>380000</v>
      </c>
      <c r="G12" s="68">
        <f>+F12+200000</f>
        <v>580000</v>
      </c>
      <c r="H12" s="67">
        <f t="shared" ref="H12:H26" si="0">+G12-F12</f>
        <v>200000</v>
      </c>
    </row>
    <row r="13" spans="1:8" s="63" customFormat="1" ht="15.75" x14ac:dyDescent="0.25">
      <c r="A13" s="65">
        <v>415</v>
      </c>
      <c r="B13" s="66" t="s">
        <v>2</v>
      </c>
      <c r="C13" s="66"/>
      <c r="D13" s="66"/>
      <c r="E13" s="66"/>
      <c r="F13" s="67">
        <v>4000000</v>
      </c>
      <c r="G13" s="68">
        <v>3000000</v>
      </c>
      <c r="H13" s="67">
        <f t="shared" si="0"/>
        <v>-1000000</v>
      </c>
    </row>
    <row r="14" spans="1:8" s="63" customFormat="1" ht="15.75" x14ac:dyDescent="0.25">
      <c r="A14" s="65">
        <v>416</v>
      </c>
      <c r="B14" s="66" t="s">
        <v>3</v>
      </c>
      <c r="C14" s="66"/>
      <c r="D14" s="66"/>
      <c r="E14" s="66"/>
      <c r="F14" s="67">
        <v>500000</v>
      </c>
      <c r="G14" s="68">
        <f t="shared" ref="G14:G22" si="1">+F14</f>
        <v>500000</v>
      </c>
      <c r="H14" s="67">
        <f t="shared" si="0"/>
        <v>0</v>
      </c>
    </row>
    <row r="15" spans="1:8" s="63" customFormat="1" ht="15.75" x14ac:dyDescent="0.25">
      <c r="A15" s="65">
        <v>421</v>
      </c>
      <c r="B15" s="66" t="s">
        <v>4</v>
      </c>
      <c r="C15" s="66"/>
      <c r="D15" s="66"/>
      <c r="E15" s="66"/>
      <c r="F15" s="67">
        <v>10730000</v>
      </c>
      <c r="G15" s="68">
        <f t="shared" si="1"/>
        <v>10730000</v>
      </c>
      <c r="H15" s="67">
        <f t="shared" si="0"/>
        <v>0</v>
      </c>
    </row>
    <row r="16" spans="1:8" s="63" customFormat="1" ht="15.75" x14ac:dyDescent="0.25">
      <c r="A16" s="65">
        <v>422</v>
      </c>
      <c r="B16" s="66" t="s">
        <v>5</v>
      </c>
      <c r="C16" s="66"/>
      <c r="D16" s="66"/>
      <c r="E16" s="66"/>
      <c r="F16" s="67">
        <v>1300000</v>
      </c>
      <c r="G16" s="68">
        <v>1000000</v>
      </c>
      <c r="H16" s="67">
        <f t="shared" si="0"/>
        <v>-300000</v>
      </c>
    </row>
    <row r="17" spans="1:8" s="63" customFormat="1" ht="15.75" x14ac:dyDescent="0.25">
      <c r="A17" s="65">
        <v>423</v>
      </c>
      <c r="B17" s="66" t="s">
        <v>6</v>
      </c>
      <c r="C17" s="66"/>
      <c r="D17" s="66"/>
      <c r="E17" s="66"/>
      <c r="F17" s="67">
        <v>1025000</v>
      </c>
      <c r="G17" s="68">
        <v>760000</v>
      </c>
      <c r="H17" s="67">
        <f t="shared" si="0"/>
        <v>-265000</v>
      </c>
    </row>
    <row r="18" spans="1:8" s="63" customFormat="1" ht="15.75" x14ac:dyDescent="0.25">
      <c r="A18" s="65">
        <v>424</v>
      </c>
      <c r="B18" s="66" t="s">
        <v>7</v>
      </c>
      <c r="C18" s="66"/>
      <c r="D18" s="66"/>
      <c r="E18" s="66"/>
      <c r="F18" s="67">
        <v>1500000</v>
      </c>
      <c r="G18" s="68">
        <v>1650000</v>
      </c>
      <c r="H18" s="67">
        <f t="shared" si="0"/>
        <v>150000</v>
      </c>
    </row>
    <row r="19" spans="1:8" s="63" customFormat="1" ht="15.75" x14ac:dyDescent="0.25">
      <c r="A19" s="65">
        <v>425</v>
      </c>
      <c r="B19" s="66" t="s">
        <v>8</v>
      </c>
      <c r="C19" s="66"/>
      <c r="D19" s="66"/>
      <c r="E19" s="66"/>
      <c r="F19" s="67">
        <v>4290000</v>
      </c>
      <c r="G19" s="68">
        <v>3200000</v>
      </c>
      <c r="H19" s="67">
        <f t="shared" si="0"/>
        <v>-1090000</v>
      </c>
    </row>
    <row r="20" spans="1:8" s="63" customFormat="1" ht="15.75" x14ac:dyDescent="0.25">
      <c r="A20" s="65">
        <v>426</v>
      </c>
      <c r="B20" s="117" t="s">
        <v>9</v>
      </c>
      <c r="C20" s="118"/>
      <c r="D20" s="118"/>
      <c r="E20" s="136"/>
      <c r="F20" s="67">
        <v>2800000</v>
      </c>
      <c r="G20" s="68">
        <v>2500000</v>
      </c>
      <c r="H20" s="67">
        <f t="shared" si="0"/>
        <v>-300000</v>
      </c>
    </row>
    <row r="21" spans="1:8" s="63" customFormat="1" ht="15.75" x14ac:dyDescent="0.25">
      <c r="A21" s="69">
        <v>472</v>
      </c>
      <c r="B21" s="90" t="s">
        <v>38</v>
      </c>
      <c r="C21" s="91"/>
      <c r="D21" s="91"/>
      <c r="E21" s="137"/>
      <c r="F21" s="67">
        <v>300000</v>
      </c>
      <c r="G21" s="68">
        <v>200000</v>
      </c>
      <c r="H21" s="67">
        <f t="shared" si="0"/>
        <v>-100000</v>
      </c>
    </row>
    <row r="22" spans="1:8" s="63" customFormat="1" ht="15.75" x14ac:dyDescent="0.25">
      <c r="A22" s="65">
        <v>482</v>
      </c>
      <c r="B22" s="66" t="s">
        <v>10</v>
      </c>
      <c r="C22" s="66"/>
      <c r="D22" s="66"/>
      <c r="E22" s="66"/>
      <c r="F22" s="67">
        <v>50000</v>
      </c>
      <c r="G22" s="68">
        <f t="shared" si="1"/>
        <v>50000</v>
      </c>
      <c r="H22" s="67">
        <f t="shared" si="0"/>
        <v>0</v>
      </c>
    </row>
    <row r="23" spans="1:8" s="63" customFormat="1" ht="15.75" x14ac:dyDescent="0.25">
      <c r="A23" s="65">
        <v>483</v>
      </c>
      <c r="B23" s="66" t="s">
        <v>11</v>
      </c>
      <c r="C23" s="66"/>
      <c r="D23" s="66"/>
      <c r="E23" s="66"/>
      <c r="F23" s="67">
        <v>500000</v>
      </c>
      <c r="G23" s="68">
        <v>100000</v>
      </c>
      <c r="H23" s="67">
        <f t="shared" si="0"/>
        <v>-400000</v>
      </c>
    </row>
    <row r="24" spans="1:8" s="63" customFormat="1" ht="15.75" x14ac:dyDescent="0.25">
      <c r="A24" s="65">
        <v>511</v>
      </c>
      <c r="B24" s="66" t="s">
        <v>13</v>
      </c>
      <c r="C24" s="66"/>
      <c r="D24" s="66"/>
      <c r="E24" s="66"/>
      <c r="F24" s="67">
        <v>7000000</v>
      </c>
      <c r="G24" s="68">
        <v>1200000</v>
      </c>
      <c r="H24" s="67">
        <f t="shared" si="0"/>
        <v>-5800000</v>
      </c>
    </row>
    <row r="25" spans="1:8" s="63" customFormat="1" ht="15.75" x14ac:dyDescent="0.25">
      <c r="A25" s="65">
        <v>512</v>
      </c>
      <c r="B25" s="66" t="s">
        <v>12</v>
      </c>
      <c r="C25" s="66"/>
      <c r="D25" s="66"/>
      <c r="E25" s="66"/>
      <c r="F25" s="67">
        <v>2000000</v>
      </c>
      <c r="G25" s="68">
        <f>200000+1200000</f>
        <v>1400000</v>
      </c>
      <c r="H25" s="67">
        <f t="shared" si="0"/>
        <v>-600000</v>
      </c>
    </row>
    <row r="26" spans="1:8" s="63" customFormat="1" ht="16.5" thickBot="1" x14ac:dyDescent="0.3">
      <c r="A26" s="65">
        <v>515</v>
      </c>
      <c r="B26" s="66" t="s">
        <v>20</v>
      </c>
      <c r="C26" s="66"/>
      <c r="D26" s="66"/>
      <c r="E26" s="66"/>
      <c r="F26" s="67">
        <v>50000</v>
      </c>
      <c r="G26" s="68">
        <v>0</v>
      </c>
      <c r="H26" s="67">
        <f t="shared" si="0"/>
        <v>-50000</v>
      </c>
    </row>
    <row r="27" spans="1:8" ht="19.5" thickBot="1" x14ac:dyDescent="0.35">
      <c r="A27" s="93" t="s">
        <v>23</v>
      </c>
      <c r="B27" s="94"/>
      <c r="C27" s="94"/>
      <c r="D27" s="94"/>
      <c r="E27" s="128"/>
      <c r="F27" s="27">
        <f>SUM(F11:F26)</f>
        <v>36475000</v>
      </c>
      <c r="G27" s="27">
        <f>SUM(G11:G26)</f>
        <v>26870000</v>
      </c>
      <c r="H27" s="27">
        <f>SUM(H11:H26)</f>
        <v>-9605000</v>
      </c>
    </row>
    <row r="28" spans="1:8" s="6" customFormat="1" ht="18.75" x14ac:dyDescent="0.3">
      <c r="A28" s="70"/>
      <c r="B28" s="70"/>
      <c r="C28" s="70"/>
      <c r="D28" s="70"/>
      <c r="E28" s="70"/>
      <c r="F28" s="71"/>
      <c r="G28" s="71"/>
      <c r="H28" s="71"/>
    </row>
    <row r="29" spans="1:8" s="63" customFormat="1" ht="15.75" x14ac:dyDescent="0.25">
      <c r="A29" s="63" t="s">
        <v>78</v>
      </c>
      <c r="F29" s="64"/>
      <c r="G29" s="64"/>
      <c r="H29" s="64"/>
    </row>
    <row r="30" spans="1:8" ht="23.25" x14ac:dyDescent="0.35">
      <c r="A30" s="62"/>
      <c r="F30" s="19"/>
      <c r="G30" s="13" t="s">
        <v>26</v>
      </c>
      <c r="H30" s="19"/>
    </row>
    <row r="31" spans="1:8" ht="23.25" x14ac:dyDescent="0.35">
      <c r="A31" s="62"/>
      <c r="F31" s="19"/>
      <c r="G31" s="4" t="s">
        <v>71</v>
      </c>
      <c r="H31" s="19"/>
    </row>
    <row r="32" spans="1:8" x14ac:dyDescent="0.2">
      <c r="F32" s="19"/>
      <c r="H32" s="19"/>
    </row>
    <row r="33" spans="6:8" x14ac:dyDescent="0.2">
      <c r="F33" s="19"/>
      <c r="H33" s="19"/>
    </row>
    <row r="34" spans="6:8" x14ac:dyDescent="0.2">
      <c r="G34" s="15"/>
    </row>
  </sheetData>
  <mergeCells count="7">
    <mergeCell ref="A1:H4"/>
    <mergeCell ref="A27:E27"/>
    <mergeCell ref="A7:H7"/>
    <mergeCell ref="A8:H8"/>
    <mergeCell ref="B10:E10"/>
    <mergeCell ref="B20:E20"/>
    <mergeCell ref="B21:E21"/>
  </mergeCells>
  <dataValidations count="1">
    <dataValidation type="list" allowBlank="1" showInputMessage="1" showErrorMessage="1" sqref="A21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19" sqref="G19:G20"/>
    </sheetView>
  </sheetViews>
  <sheetFormatPr defaultRowHeight="12.75" x14ac:dyDescent="0.2"/>
  <cols>
    <col min="6" max="6" width="26.42578125" customWidth="1"/>
    <col min="7" max="7" width="26.7109375" customWidth="1"/>
    <col min="8" max="8" width="24.140625" customWidth="1"/>
  </cols>
  <sheetData>
    <row r="1" spans="1:8" x14ac:dyDescent="0.2">
      <c r="A1" s="125" t="s">
        <v>75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6" spans="1:8" ht="28.5" x14ac:dyDescent="0.45">
      <c r="A6" s="114" t="s">
        <v>28</v>
      </c>
      <c r="B6" s="115"/>
      <c r="C6" s="115"/>
      <c r="D6" s="115"/>
      <c r="E6" s="115"/>
      <c r="F6" s="115"/>
      <c r="G6" s="115"/>
      <c r="H6" s="116"/>
    </row>
    <row r="8" spans="1:8" ht="18.75" x14ac:dyDescent="0.3">
      <c r="A8" s="132" t="s">
        <v>36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45</v>
      </c>
    </row>
    <row r="11" spans="1:8" ht="18.75" x14ac:dyDescent="0.3">
      <c r="A11" s="10">
        <v>411</v>
      </c>
      <c r="B11" s="138" t="s">
        <v>25</v>
      </c>
      <c r="C11" s="138"/>
      <c r="D11" s="138"/>
      <c r="E11" s="139"/>
      <c r="F11" s="26">
        <v>70000000</v>
      </c>
      <c r="G11" s="26">
        <f>+F11</f>
        <v>70000000</v>
      </c>
      <c r="H11" s="26">
        <f>+G11-F11</f>
        <v>0</v>
      </c>
    </row>
    <row r="12" spans="1:8" ht="18.75" x14ac:dyDescent="0.3">
      <c r="A12" s="10">
        <v>412</v>
      </c>
      <c r="B12" s="140" t="s">
        <v>33</v>
      </c>
      <c r="C12" s="140"/>
      <c r="D12" s="140"/>
      <c r="E12" s="141"/>
      <c r="F12" s="26">
        <v>13000000</v>
      </c>
      <c r="G12" s="26">
        <f>+F12</f>
        <v>13000000</v>
      </c>
      <c r="H12" s="26">
        <f t="shared" ref="H12:H14" si="0">+G12-F12</f>
        <v>0</v>
      </c>
    </row>
    <row r="13" spans="1:8" ht="18.75" x14ac:dyDescent="0.3">
      <c r="A13" s="16">
        <v>414</v>
      </c>
      <c r="B13" s="140" t="s">
        <v>34</v>
      </c>
      <c r="C13" s="140"/>
      <c r="D13" s="140"/>
      <c r="E13" s="140"/>
      <c r="F13" s="26">
        <v>2000000</v>
      </c>
      <c r="G13" s="26">
        <f>+F13</f>
        <v>2000000</v>
      </c>
      <c r="H13" s="26">
        <f t="shared" si="0"/>
        <v>0</v>
      </c>
    </row>
    <row r="14" spans="1:8" ht="19.5" thickBot="1" x14ac:dyDescent="0.35">
      <c r="A14" s="16">
        <v>424</v>
      </c>
      <c r="B14" s="142" t="s">
        <v>39</v>
      </c>
      <c r="C14" s="143"/>
      <c r="D14" s="143"/>
      <c r="E14" s="144"/>
      <c r="F14" s="26">
        <v>50000</v>
      </c>
      <c r="G14" s="26">
        <f>+F14</f>
        <v>50000</v>
      </c>
      <c r="H14" s="26">
        <f t="shared" si="0"/>
        <v>0</v>
      </c>
    </row>
    <row r="15" spans="1:8" ht="19.5" thickBot="1" x14ac:dyDescent="0.35">
      <c r="A15" s="93" t="s">
        <v>23</v>
      </c>
      <c r="B15" s="94"/>
      <c r="C15" s="94"/>
      <c r="D15" s="94"/>
      <c r="E15" s="128"/>
      <c r="F15" s="27">
        <f>SUM(F11:F14)</f>
        <v>85050000</v>
      </c>
      <c r="G15" s="27">
        <f>SUM(G11:G14)</f>
        <v>85050000</v>
      </c>
      <c r="H15" s="27">
        <f>SUM(H11:H14)</f>
        <v>0</v>
      </c>
    </row>
    <row r="17" spans="1:8" s="63" customFormat="1" ht="15.75" x14ac:dyDescent="0.25">
      <c r="A17" s="63" t="s">
        <v>78</v>
      </c>
      <c r="F17" s="64"/>
      <c r="G17" s="64"/>
      <c r="H17" s="64"/>
    </row>
    <row r="19" spans="1:8" x14ac:dyDescent="0.2">
      <c r="G19" s="13" t="s">
        <v>26</v>
      </c>
    </row>
    <row r="20" spans="1:8" x14ac:dyDescent="0.2">
      <c r="G20" s="4" t="s">
        <v>71</v>
      </c>
    </row>
    <row r="21" spans="1:8" ht="18.75" customHeight="1" x14ac:dyDescent="0.2"/>
  </sheetData>
  <mergeCells count="9">
    <mergeCell ref="A1:H4"/>
    <mergeCell ref="A6:H6"/>
    <mergeCell ref="A8:H8"/>
    <mergeCell ref="B10:E10"/>
    <mergeCell ref="A15:E15"/>
    <mergeCell ref="B11:E11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3" sqref="B13:E13"/>
    </sheetView>
  </sheetViews>
  <sheetFormatPr defaultRowHeight="12.75" x14ac:dyDescent="0.2"/>
  <cols>
    <col min="6" max="6" width="26.5703125" customWidth="1"/>
    <col min="7" max="7" width="25.85546875" customWidth="1"/>
    <col min="8" max="8" width="25.28515625" customWidth="1"/>
  </cols>
  <sheetData>
    <row r="1" spans="1:8" x14ac:dyDescent="0.2">
      <c r="A1" s="125" t="s">
        <v>75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6" spans="1:8" ht="28.5" x14ac:dyDescent="0.45">
      <c r="A6" s="114" t="s">
        <v>28</v>
      </c>
      <c r="B6" s="115"/>
      <c r="C6" s="115"/>
      <c r="D6" s="115"/>
      <c r="E6" s="115"/>
      <c r="F6" s="115"/>
      <c r="G6" s="115"/>
      <c r="H6" s="116"/>
    </row>
    <row r="8" spans="1:8" ht="18.75" x14ac:dyDescent="0.3">
      <c r="A8" s="132" t="s">
        <v>35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45</v>
      </c>
    </row>
    <row r="11" spans="1:8" ht="18.75" x14ac:dyDescent="0.3">
      <c r="A11" s="11">
        <v>421</v>
      </c>
      <c r="B11" s="146" t="s">
        <v>4</v>
      </c>
      <c r="C11" s="146"/>
      <c r="D11" s="146"/>
      <c r="E11" s="146"/>
      <c r="F11" s="22">
        <v>10000</v>
      </c>
      <c r="G11" s="26">
        <v>10000</v>
      </c>
      <c r="H11" s="26">
        <f>+G11-F11</f>
        <v>0</v>
      </c>
    </row>
    <row r="12" spans="1:8" ht="18.75" x14ac:dyDescent="0.3">
      <c r="A12" s="10">
        <v>422</v>
      </c>
      <c r="B12" s="140" t="s">
        <v>24</v>
      </c>
      <c r="C12" s="140"/>
      <c r="D12" s="140"/>
      <c r="E12" s="141"/>
      <c r="F12" s="17">
        <v>5000</v>
      </c>
      <c r="G12" s="26">
        <v>5000</v>
      </c>
      <c r="H12" s="26">
        <f t="shared" ref="H12:H14" si="0">+G12-F12</f>
        <v>0</v>
      </c>
    </row>
    <row r="13" spans="1:8" ht="18.75" x14ac:dyDescent="0.3">
      <c r="A13" s="10">
        <v>423</v>
      </c>
      <c r="B13" s="145" t="s">
        <v>6</v>
      </c>
      <c r="C13" s="145"/>
      <c r="D13" s="145"/>
      <c r="E13" s="145"/>
      <c r="F13" s="23">
        <v>2500000</v>
      </c>
      <c r="G13" s="26">
        <f>+F13</f>
        <v>2500000</v>
      </c>
      <c r="H13" s="26">
        <f t="shared" si="0"/>
        <v>0</v>
      </c>
    </row>
    <row r="14" spans="1:8" ht="19.5" thickBot="1" x14ac:dyDescent="0.35">
      <c r="A14" s="29">
        <v>512</v>
      </c>
      <c r="B14" s="30" t="s">
        <v>12</v>
      </c>
      <c r="C14" s="30"/>
      <c r="D14" s="30"/>
      <c r="E14" s="30"/>
      <c r="F14" s="21">
        <v>50000</v>
      </c>
      <c r="G14" s="26">
        <f>+F14</f>
        <v>50000</v>
      </c>
      <c r="H14" s="26">
        <f t="shared" si="0"/>
        <v>0</v>
      </c>
    </row>
    <row r="15" spans="1:8" ht="19.5" thickBot="1" x14ac:dyDescent="0.35">
      <c r="A15" s="93" t="s">
        <v>23</v>
      </c>
      <c r="B15" s="94"/>
      <c r="C15" s="94"/>
      <c r="D15" s="94"/>
      <c r="E15" s="128"/>
      <c r="F15" s="27">
        <f>SUM(F11:F14)</f>
        <v>2565000</v>
      </c>
      <c r="G15" s="27">
        <f>SUM(G11:G14)</f>
        <v>2565000</v>
      </c>
      <c r="H15" s="27">
        <f>SUM(H11:H14)</f>
        <v>0</v>
      </c>
    </row>
    <row r="17" spans="1:8" s="63" customFormat="1" ht="15.75" x14ac:dyDescent="0.25">
      <c r="A17" s="63" t="s">
        <v>78</v>
      </c>
      <c r="F17" s="64"/>
      <c r="G17" s="64"/>
      <c r="H17" s="64"/>
    </row>
    <row r="19" spans="1:8" x14ac:dyDescent="0.2">
      <c r="G19" s="13" t="s">
        <v>26</v>
      </c>
    </row>
    <row r="20" spans="1:8" x14ac:dyDescent="0.2">
      <c r="G20" s="4" t="s">
        <v>71</v>
      </c>
    </row>
  </sheetData>
  <mergeCells count="8">
    <mergeCell ref="B13:E13"/>
    <mergeCell ref="A15:E15"/>
    <mergeCell ref="A1:H4"/>
    <mergeCell ref="A6:H6"/>
    <mergeCell ref="A8:H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финасијски план збирна табела</vt:lpstr>
      <vt:lpstr>redovan</vt:lpstr>
      <vt:lpstr>budzet</vt:lpstr>
      <vt:lpstr>roditeljski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Olja</cp:lastModifiedBy>
  <cp:lastPrinted>2020-06-04T10:52:50Z</cp:lastPrinted>
  <dcterms:created xsi:type="dcterms:W3CDTF">2013-09-03T11:09:11Z</dcterms:created>
  <dcterms:modified xsi:type="dcterms:W3CDTF">2020-09-10T09:50:26Z</dcterms:modified>
</cp:coreProperties>
</file>